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ac5d2cd7a87c9b7a/Documents/Kirk/Diocese/Diopa Staff/Serviam/Budget Basics/"/>
    </mc:Choice>
  </mc:AlternateContent>
  <xr:revisionPtr revIDLastSave="0" documentId="8_{731DCE7B-08DB-4DDA-8F2D-7328C878B9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 Budget" sheetId="1" r:id="rId1"/>
  </sheets>
  <definedNames>
    <definedName name="_xlnm.Print_Area" localSheetId="0">'2021 Budget'!$A$5:$F$78</definedName>
    <definedName name="_xlnm.Print_Titles" localSheetId="0">'2021 Budget'!$1:$4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3" i="1"/>
  <c r="E12" i="1" l="1"/>
  <c r="E11" i="1"/>
  <c r="D23" i="1" l="1"/>
  <c r="D72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1" i="1"/>
  <c r="E20" i="1"/>
  <c r="E19" i="1"/>
  <c r="E18" i="1"/>
  <c r="E17" i="1"/>
  <c r="E16" i="1"/>
  <c r="E15" i="1"/>
  <c r="E14" i="1"/>
  <c r="E13" i="1"/>
  <c r="E10" i="1"/>
  <c r="E9" i="1"/>
  <c r="E8" i="1"/>
  <c r="E7" i="1"/>
  <c r="C23" i="1"/>
  <c r="B72" i="1"/>
  <c r="C72" i="1"/>
  <c r="B23" i="1"/>
  <c r="E72" i="1" l="1"/>
  <c r="B74" i="1"/>
  <c r="B78" i="1" s="1"/>
  <c r="C74" i="1"/>
  <c r="C78" i="1" s="1"/>
  <c r="D74" i="1"/>
  <c r="E74" i="1" l="1"/>
  <c r="E78" i="1" s="1"/>
  <c r="D78" i="1"/>
</calcChain>
</file>

<file path=xl/sharedStrings.xml><?xml version="1.0" encoding="utf-8"?>
<sst xmlns="http://schemas.openxmlformats.org/spreadsheetml/2006/main" count="76" uniqueCount="73">
  <si>
    <t>Adjusted per financial advisor</t>
  </si>
  <si>
    <t>Includes Admin, Sexton and Minister of Music</t>
  </si>
  <si>
    <t>Includes $22K from PPP</t>
  </si>
  <si>
    <t>Income</t>
  </si>
  <si>
    <t>Christmas</t>
  </si>
  <si>
    <t>Easter</t>
  </si>
  <si>
    <t>Weekly Offerings</t>
  </si>
  <si>
    <t>Loose Offerings</t>
  </si>
  <si>
    <t>Preschool</t>
  </si>
  <si>
    <t>Other Rentals</t>
  </si>
  <si>
    <t>Memorials</t>
  </si>
  <si>
    <t>Bequests</t>
  </si>
  <si>
    <t>Other Income</t>
  </si>
  <si>
    <t>Merchandise/Fundraising</t>
  </si>
  <si>
    <t>Flower Contributions/Altar Guild</t>
  </si>
  <si>
    <t>Burials</t>
  </si>
  <si>
    <t>Investment Income</t>
  </si>
  <si>
    <t>Outreach Committee</t>
  </si>
  <si>
    <t>Fellowship</t>
  </si>
  <si>
    <t>Total Income</t>
  </si>
  <si>
    <t>Expenses</t>
  </si>
  <si>
    <t>Clergy Compensation</t>
  </si>
  <si>
    <t>Total Staff Salaries</t>
  </si>
  <si>
    <t>Payroll Taxes</t>
  </si>
  <si>
    <t>Pension - Clergy</t>
  </si>
  <si>
    <t>Pension - Lay</t>
  </si>
  <si>
    <t>Health Insurance</t>
  </si>
  <si>
    <t>Prof. Development - Clergy</t>
  </si>
  <si>
    <t>Clergy Business Expenses</t>
  </si>
  <si>
    <t>Travel - Clergy</t>
  </si>
  <si>
    <t>Travel- Lay</t>
  </si>
  <si>
    <t>Rector's Descr. Fund</t>
  </si>
  <si>
    <t>Supply Priests</t>
  </si>
  <si>
    <t>Property Insurance</t>
  </si>
  <si>
    <t>Maintenance- Church</t>
  </si>
  <si>
    <t>Supplies/Hardware</t>
  </si>
  <si>
    <t>Maintenance- Rectory</t>
  </si>
  <si>
    <t>Heat - Church</t>
  </si>
  <si>
    <t>Heat - Rectory</t>
  </si>
  <si>
    <t>Electric - Church</t>
  </si>
  <si>
    <t>Electric - Rectory</t>
  </si>
  <si>
    <t>Water - Church</t>
  </si>
  <si>
    <t>Water - Rectory</t>
  </si>
  <si>
    <t>Telephone &amp; Internet</t>
  </si>
  <si>
    <t>Altar Guild/Flowers</t>
  </si>
  <si>
    <t>Office Supplies</t>
  </si>
  <si>
    <t>Copiers/Computers</t>
  </si>
  <si>
    <t>Postage</t>
  </si>
  <si>
    <t>Miscellaneous</t>
  </si>
  <si>
    <t>Consultant Services</t>
  </si>
  <si>
    <t>Communications</t>
  </si>
  <si>
    <t>Convention</t>
  </si>
  <si>
    <t>Diocesan Assessment</t>
  </si>
  <si>
    <t xml:space="preserve">Diocesan Pledge                                      </t>
  </si>
  <si>
    <t>Support Of Other Mission</t>
  </si>
  <si>
    <t>Christian Education</t>
  </si>
  <si>
    <t>Youth</t>
  </si>
  <si>
    <t>Musicans</t>
  </si>
  <si>
    <t>Organ Repair</t>
  </si>
  <si>
    <t xml:space="preserve">Supply Organist                            </t>
  </si>
  <si>
    <t>Property Tax Rectory</t>
  </si>
  <si>
    <t>Major Improvements To Property</t>
  </si>
  <si>
    <t>Major Improvements To Rectory</t>
  </si>
  <si>
    <t>Total Expenses</t>
  </si>
  <si>
    <t>Additional Transfer From Investments</t>
  </si>
  <si>
    <t xml:space="preserve">Budget </t>
  </si>
  <si>
    <t>Actual</t>
  </si>
  <si>
    <t>Variance</t>
  </si>
  <si>
    <t>St. Swithin's Episcopal Church - 2021 Budget</t>
  </si>
  <si>
    <t>Total Surplus (Deficit)</t>
  </si>
  <si>
    <t>Total Surplus (Deficit) after Transfer</t>
  </si>
  <si>
    <t>the school has been closed and unable to pay full rent</t>
  </si>
  <si>
    <t>Zumba class has not met since March and stopped paying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</si>
</sst>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>
    <font>
      <sz val="10"/>
      <name val="Arial"/>
    </font>
    <font>
      <sz val="8"/>
      <name val="Arial"/>
      <family val="2"/>
    </font>
    <font>
      <sz val="10"/>
      <name val="Arial"/>
    </font>
    <font>
      <sz val="10"/>
      <name val="Lato"/>
      <family val="2"/>
    </font>
    <font>
      <b/>
      <sz val="16"/>
      <name val="Lato"/>
      <family val="2"/>
    </font>
    <font>
      <sz val="16"/>
      <name val="Lato"/>
      <family val="2"/>
    </font>
    <font>
      <sz val="12"/>
      <name val="Lato"/>
      <family val="2"/>
    </font>
    <font>
      <b/>
      <sz val="11"/>
      <name val="Lato"/>
      <family val="2"/>
    </font>
    <font>
      <b/>
      <u/>
      <sz val="12"/>
      <name val="Lato"/>
      <family val="2"/>
    </font>
    <font>
      <b/>
      <sz val="10"/>
      <name val="Lato"/>
      <family val="2"/>
    </font>
    <font>
      <sz val="10"/>
      <color indexed="10"/>
      <name val="Lato"/>
      <family val="2"/>
    </font>
    <font>
      <sz val="10"/>
      <color rgb="FFFF0000"/>
      <name val="Lato"/>
      <family val="2"/>
    </font>
    <font>
      <b/>
      <sz val="12"/>
      <name val="Lato"/>
      <family val="2"/>
    </font>
    <font>
      <b/>
      <sz val="10"/>
      <color indexed="10"/>
      <name val="Lato"/>
      <family val="2"/>
    </font>
    <font>
      <b/>
      <sz val="12"/>
      <color indexed="10"/>
      <name val="Lato"/>
      <family val="2"/>
    </font>
    <font>
      <sz val="10"/>
      <color indexed="60"/>
      <name val="Lato"/>
      <family val="2"/>
    </font>
    <font>
      <sz val="10"/>
      <color indexed="8"/>
      <name val="Lato"/>
      <family val="2"/>
    </font>
    <font>
      <sz val="10"/>
      <color theme="1"/>
      <name val="Lato"/>
      <family val="2"/>
    </font>
    <font>
      <sz val="12"/>
      <color rgb="FFFF0000"/>
      <name val="Lato"/>
      <family val="2"/>
    </font>
    <font>
      <sz val="12"/>
      <color indexed="10"/>
      <name val="Lato"/>
      <family val="2"/>
    </font>
    <font>
      <i/>
      <sz val="10"/>
      <name val="Lato"/>
      <family val="2"/>
    </font>
    <font>
      <b/>
      <sz val="14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/>
    <xf numFmtId="41" fontId="6" fillId="0" borderId="0" xfId="0" applyNumberFormat="1" applyFont="1"/>
    <xf numFmtId="0" fontId="10" fillId="0" borderId="0" xfId="0" applyFont="1"/>
    <xf numFmtId="0" fontId="3" fillId="0" borderId="0" xfId="0" applyFont="1" applyFill="1"/>
    <xf numFmtId="0" fontId="11" fillId="0" borderId="0" xfId="0" applyFont="1"/>
    <xf numFmtId="0" fontId="6" fillId="0" borderId="0" xfId="0" applyFont="1" applyFill="1"/>
    <xf numFmtId="0" fontId="11" fillId="0" borderId="0" xfId="0" applyFont="1" applyFill="1"/>
    <xf numFmtId="14" fontId="3" fillId="0" borderId="0" xfId="0" applyNumberFormat="1" applyFont="1"/>
    <xf numFmtId="0" fontId="12" fillId="0" borderId="0" xfId="0" applyFont="1"/>
    <xf numFmtId="41" fontId="3" fillId="0" borderId="0" xfId="0" applyNumberFormat="1" applyFont="1"/>
    <xf numFmtId="9" fontId="3" fillId="0" borderId="0" xfId="0" applyNumberFormat="1" applyFont="1"/>
    <xf numFmtId="0" fontId="10" fillId="0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Fill="1"/>
    <xf numFmtId="37" fontId="3" fillId="0" borderId="0" xfId="0" applyNumberFormat="1" applyFont="1"/>
    <xf numFmtId="0" fontId="18" fillId="0" borderId="0" xfId="0" applyFont="1"/>
    <xf numFmtId="0" fontId="19" fillId="0" borderId="0" xfId="0" applyFont="1"/>
    <xf numFmtId="4" fontId="3" fillId="0" borderId="0" xfId="0" applyNumberFormat="1" applyFont="1"/>
    <xf numFmtId="39" fontId="3" fillId="0" borderId="0" xfId="0" applyNumberFormat="1" applyFont="1"/>
    <xf numFmtId="41" fontId="9" fillId="0" borderId="0" xfId="0" applyNumberFormat="1" applyFont="1"/>
    <xf numFmtId="0" fontId="20" fillId="0" borderId="0" xfId="0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12" fillId="0" borderId="0" xfId="0" applyNumberFormat="1" applyFont="1"/>
    <xf numFmtId="164" fontId="6" fillId="0" borderId="0" xfId="2" applyNumberFormat="1" applyFont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165" fontId="6" fillId="0" borderId="0" xfId="1" applyNumberFormat="1" applyFont="1" applyFill="1"/>
    <xf numFmtId="165" fontId="6" fillId="0" borderId="1" xfId="1" applyNumberFormat="1" applyFont="1" applyFill="1" applyBorder="1"/>
    <xf numFmtId="165" fontId="6" fillId="0" borderId="1" xfId="1" applyNumberFormat="1" applyFont="1" applyBorder="1"/>
    <xf numFmtId="165" fontId="6" fillId="2" borderId="0" xfId="1" applyNumberFormat="1" applyFont="1" applyFill="1"/>
    <xf numFmtId="164" fontId="12" fillId="0" borderId="0" xfId="0" applyNumberFormat="1" applyFont="1" applyFill="1"/>
    <xf numFmtId="0" fontId="6" fillId="0" borderId="0" xfId="0" applyFont="1" applyAlignment="1">
      <alignment horizontal="left" indent="1"/>
    </xf>
    <xf numFmtId="0" fontId="6" fillId="0" borderId="0" xfId="0" applyFont="1" applyFill="1" applyAlignment="1">
      <alignment horizontal="left" indent="1"/>
    </xf>
    <xf numFmtId="164" fontId="12" fillId="0" borderId="1" xfId="0" applyNumberFormat="1" applyFont="1" applyBorder="1"/>
    <xf numFmtId="0" fontId="2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1"/>
  <sheetViews>
    <sheetView showGridLines="0" tabSelected="1" zoomScaleNormal="100" workbookViewId="0">
      <pane ySplit="4" topLeftCell="A53" activePane="bottomLeft" state="frozen"/>
      <selection pane="bottomLeft" activeCell="J76" sqref="J76"/>
    </sheetView>
  </sheetViews>
  <sheetFormatPr defaultColWidth="8.85546875" defaultRowHeight="12.75"/>
  <cols>
    <col min="1" max="1" width="40.85546875" style="1" customWidth="1"/>
    <col min="2" max="5" width="12.7109375" style="1" customWidth="1"/>
    <col min="6" max="6" width="60.28515625" style="1" bestFit="1" customWidth="1"/>
    <col min="7" max="7" width="8.85546875" style="1"/>
    <col min="8" max="8" width="9.28515625" style="1" customWidth="1"/>
    <col min="9" max="16384" width="8.85546875" style="1"/>
  </cols>
  <sheetData>
    <row r="1" spans="1:25" ht="20.25">
      <c r="A1" s="48" t="s">
        <v>68</v>
      </c>
      <c r="B1" s="48"/>
      <c r="C1" s="48"/>
      <c r="D1" s="48"/>
      <c r="E1" s="48"/>
      <c r="F1" s="2"/>
      <c r="G1" s="3"/>
    </row>
    <row r="2" spans="1:25" ht="15">
      <c r="C2" s="4"/>
      <c r="D2" s="4"/>
      <c r="E2" s="5"/>
    </row>
    <row r="3" spans="1:25" ht="15">
      <c r="B3" s="6" t="s">
        <v>65</v>
      </c>
      <c r="C3" s="6" t="s">
        <v>65</v>
      </c>
      <c r="D3" s="6" t="s">
        <v>66</v>
      </c>
      <c r="E3" s="6">
        <v>2020</v>
      </c>
    </row>
    <row r="4" spans="1:25" ht="15">
      <c r="A4" s="7"/>
      <c r="B4" s="6">
        <v>2021</v>
      </c>
      <c r="C4" s="6">
        <v>2020</v>
      </c>
      <c r="D4" s="6">
        <v>2020</v>
      </c>
      <c r="E4" s="6" t="s">
        <v>67</v>
      </c>
    </row>
    <row r="5" spans="1:25" ht="15.75">
      <c r="A5" s="8" t="s">
        <v>3</v>
      </c>
      <c r="X5" s="9"/>
      <c r="Y5" s="9"/>
    </row>
    <row r="6" spans="1:25" ht="15">
      <c r="A6" s="10"/>
      <c r="X6" s="9"/>
      <c r="Y6" s="9"/>
    </row>
    <row r="7" spans="1:25" ht="15">
      <c r="A7" s="45" t="s">
        <v>4</v>
      </c>
      <c r="B7" s="34">
        <v>5000</v>
      </c>
      <c r="C7" s="34">
        <v>5600</v>
      </c>
      <c r="D7" s="35">
        <v>5100</v>
      </c>
      <c r="E7" s="35">
        <f t="shared" ref="E7:E21" si="0">+D7-C7</f>
        <v>-500</v>
      </c>
      <c r="H7" s="12"/>
      <c r="I7" s="13"/>
      <c r="J7" s="13"/>
      <c r="K7" s="13"/>
      <c r="X7" s="9"/>
      <c r="Y7" s="9"/>
    </row>
    <row r="8" spans="1:25" ht="15">
      <c r="A8" s="45" t="s">
        <v>5</v>
      </c>
      <c r="B8" s="38">
        <v>3000</v>
      </c>
      <c r="C8" s="38">
        <v>4000</v>
      </c>
      <c r="D8" s="39">
        <v>3017</v>
      </c>
      <c r="E8" s="39">
        <f t="shared" si="0"/>
        <v>-983</v>
      </c>
      <c r="X8" s="9"/>
      <c r="Y8" s="9"/>
    </row>
    <row r="9" spans="1:25" ht="15">
      <c r="A9" s="45" t="s">
        <v>6</v>
      </c>
      <c r="B9" s="40">
        <v>110000</v>
      </c>
      <c r="C9" s="40">
        <v>115000</v>
      </c>
      <c r="D9" s="40">
        <v>114944.57</v>
      </c>
      <c r="E9" s="39">
        <f t="shared" si="0"/>
        <v>-55.429999999993015</v>
      </c>
      <c r="H9" s="12"/>
      <c r="X9" s="9"/>
      <c r="Y9" s="9"/>
    </row>
    <row r="10" spans="1:25" ht="15">
      <c r="A10" s="45" t="s">
        <v>7</v>
      </c>
      <c r="B10" s="39">
        <v>9000</v>
      </c>
      <c r="C10" s="39">
        <v>9500</v>
      </c>
      <c r="D10" s="39">
        <v>9200.7199999999993</v>
      </c>
      <c r="E10" s="39">
        <f t="shared" si="0"/>
        <v>-299.28000000000065</v>
      </c>
      <c r="F10" s="14"/>
      <c r="X10" s="9"/>
      <c r="Y10" s="9"/>
    </row>
    <row r="11" spans="1:25" ht="15">
      <c r="A11" s="45" t="s">
        <v>8</v>
      </c>
      <c r="B11" s="40">
        <v>7500</v>
      </c>
      <c r="C11" s="40">
        <v>15000</v>
      </c>
      <c r="D11" s="40">
        <v>10000</v>
      </c>
      <c r="E11" s="39">
        <f t="shared" si="0"/>
        <v>-5000</v>
      </c>
      <c r="F11" s="1" t="s">
        <v>71</v>
      </c>
      <c r="J11" s="13"/>
      <c r="X11" s="9"/>
      <c r="Y11" s="9"/>
    </row>
    <row r="12" spans="1:25" ht="15">
      <c r="A12" s="45" t="s">
        <v>9</v>
      </c>
      <c r="B12" s="40">
        <v>2000</v>
      </c>
      <c r="C12" s="40">
        <v>5000</v>
      </c>
      <c r="D12" s="40">
        <v>2000</v>
      </c>
      <c r="E12" s="39">
        <f t="shared" si="0"/>
        <v>-3000</v>
      </c>
      <c r="F12" s="13" t="s">
        <v>72</v>
      </c>
      <c r="G12" s="13"/>
      <c r="H12" s="13"/>
      <c r="I12" s="13"/>
      <c r="J12" s="13"/>
      <c r="X12" s="9"/>
      <c r="Y12" s="9"/>
    </row>
    <row r="13" spans="1:25" ht="15">
      <c r="A13" s="45" t="s">
        <v>10</v>
      </c>
      <c r="B13" s="40">
        <v>2500</v>
      </c>
      <c r="C13" s="40">
        <v>2500</v>
      </c>
      <c r="D13" s="40">
        <v>3725</v>
      </c>
      <c r="E13" s="39">
        <f t="shared" si="0"/>
        <v>1225</v>
      </c>
      <c r="F13" s="12"/>
      <c r="X13" s="9"/>
      <c r="Y13" s="9"/>
    </row>
    <row r="14" spans="1:25" ht="15">
      <c r="A14" s="45" t="s">
        <v>11</v>
      </c>
      <c r="B14" s="39">
        <v>0</v>
      </c>
      <c r="C14" s="39">
        <v>0</v>
      </c>
      <c r="D14" s="40">
        <v>0</v>
      </c>
      <c r="E14" s="39">
        <f t="shared" si="0"/>
        <v>0</v>
      </c>
      <c r="F14" s="14"/>
      <c r="J14" s="13"/>
      <c r="X14" s="9"/>
      <c r="Y14" s="9"/>
    </row>
    <row r="15" spans="1:25" ht="15">
      <c r="A15" s="45" t="s">
        <v>12</v>
      </c>
      <c r="B15" s="40">
        <v>2500</v>
      </c>
      <c r="C15" s="40">
        <v>1000</v>
      </c>
      <c r="D15" s="40">
        <v>23240</v>
      </c>
      <c r="E15" s="39">
        <f t="shared" si="0"/>
        <v>22240</v>
      </c>
      <c r="F15" s="1" t="s">
        <v>2</v>
      </c>
      <c r="X15" s="9"/>
      <c r="Y15" s="9"/>
    </row>
    <row r="16" spans="1:25" ht="15">
      <c r="A16" s="46" t="s">
        <v>13</v>
      </c>
      <c r="B16" s="40">
        <v>2500</v>
      </c>
      <c r="C16" s="40">
        <v>7050</v>
      </c>
      <c r="D16" s="40">
        <v>2689.4</v>
      </c>
      <c r="E16" s="39">
        <f t="shared" si="0"/>
        <v>-4360.6000000000004</v>
      </c>
      <c r="F16" s="13"/>
      <c r="G16" s="13"/>
      <c r="H16" s="13"/>
      <c r="I16" s="16"/>
      <c r="J16" s="13"/>
      <c r="K16" s="13"/>
      <c r="L16" s="13"/>
      <c r="X16" s="9"/>
      <c r="Y16" s="9"/>
    </row>
    <row r="17" spans="1:25" ht="15">
      <c r="A17" s="45" t="s">
        <v>14</v>
      </c>
      <c r="B17" s="39">
        <v>2800</v>
      </c>
      <c r="C17" s="39">
        <v>2900</v>
      </c>
      <c r="D17" s="39">
        <v>3030</v>
      </c>
      <c r="E17" s="39">
        <f t="shared" si="0"/>
        <v>130</v>
      </c>
      <c r="X17" s="9"/>
      <c r="Y17" s="9"/>
    </row>
    <row r="18" spans="1:25" ht="15">
      <c r="A18" s="46" t="s">
        <v>15</v>
      </c>
      <c r="B18" s="40">
        <v>0</v>
      </c>
      <c r="C18" s="40">
        <v>0</v>
      </c>
      <c r="D18" s="40">
        <v>1140</v>
      </c>
      <c r="E18" s="39">
        <f t="shared" si="0"/>
        <v>1140</v>
      </c>
      <c r="F18" s="16"/>
      <c r="G18" s="13"/>
      <c r="H18" s="13"/>
      <c r="I18" s="13"/>
      <c r="J18" s="13"/>
      <c r="K18" s="13"/>
      <c r="L18" s="13"/>
      <c r="M18" s="13"/>
      <c r="N18" s="13"/>
      <c r="P18" s="13"/>
      <c r="X18" s="9"/>
      <c r="Y18" s="9"/>
    </row>
    <row r="19" spans="1:25" ht="15">
      <c r="A19" s="45" t="s">
        <v>16</v>
      </c>
      <c r="B19" s="39">
        <v>123000</v>
      </c>
      <c r="C19" s="39">
        <v>117000</v>
      </c>
      <c r="D19" s="39">
        <v>123176</v>
      </c>
      <c r="E19" s="39">
        <f t="shared" si="0"/>
        <v>6176</v>
      </c>
      <c r="F19" s="1" t="s">
        <v>0</v>
      </c>
      <c r="G19" s="17"/>
      <c r="O19" s="13"/>
      <c r="X19" s="9"/>
      <c r="Y19" s="9"/>
    </row>
    <row r="20" spans="1:25" ht="15">
      <c r="A20" s="45" t="s">
        <v>17</v>
      </c>
      <c r="B20" s="39">
        <v>0</v>
      </c>
      <c r="C20" s="39">
        <v>0</v>
      </c>
      <c r="D20" s="39">
        <v>0</v>
      </c>
      <c r="E20" s="39">
        <f t="shared" si="0"/>
        <v>0</v>
      </c>
      <c r="X20" s="9"/>
      <c r="Y20" s="9"/>
    </row>
    <row r="21" spans="1:25" ht="15">
      <c r="A21" s="46" t="s">
        <v>18</v>
      </c>
      <c r="B21" s="41">
        <v>200</v>
      </c>
      <c r="C21" s="41">
        <v>400</v>
      </c>
      <c r="D21" s="41">
        <v>100</v>
      </c>
      <c r="E21" s="42">
        <f t="shared" si="0"/>
        <v>-300</v>
      </c>
      <c r="F21" s="16"/>
      <c r="G21" s="13"/>
      <c r="H21" s="13"/>
      <c r="I21" s="13"/>
      <c r="J21" s="13"/>
      <c r="K21" s="13"/>
      <c r="L21" s="13"/>
      <c r="X21" s="9"/>
      <c r="Y21" s="9"/>
    </row>
    <row r="22" spans="1:25" ht="15">
      <c r="A22" s="15"/>
      <c r="B22" s="11"/>
      <c r="C22" s="11"/>
      <c r="D22" s="11"/>
      <c r="E22" s="11"/>
      <c r="F22" s="12"/>
      <c r="G22" s="12"/>
      <c r="H22" s="12"/>
      <c r="I22" s="12"/>
      <c r="X22" s="9"/>
      <c r="Y22" s="9"/>
    </row>
    <row r="23" spans="1:25" ht="15.75">
      <c r="A23" s="18" t="s">
        <v>19</v>
      </c>
      <c r="B23" s="36">
        <f>SUM(B7:B21)</f>
        <v>270000</v>
      </c>
      <c r="C23" s="36">
        <f>SUM(C7:C21)</f>
        <v>284950</v>
      </c>
      <c r="D23" s="36">
        <f>SUM(D7:D21)</f>
        <v>301362.69</v>
      </c>
      <c r="E23" s="36">
        <f>SUM(E7:E21)</f>
        <v>16412.690000000006</v>
      </c>
      <c r="X23" s="9"/>
      <c r="Y23" s="9"/>
    </row>
    <row r="24" spans="1:25">
      <c r="B24" s="19"/>
      <c r="C24" s="19"/>
      <c r="D24" s="19"/>
      <c r="E24" s="19"/>
      <c r="X24" s="9"/>
      <c r="Y24" s="9"/>
    </row>
    <row r="25" spans="1:25" ht="15.75">
      <c r="A25" s="8" t="s">
        <v>20</v>
      </c>
      <c r="B25" s="11"/>
      <c r="C25" s="11"/>
      <c r="D25" s="11"/>
      <c r="E25" s="19"/>
      <c r="X25" s="9"/>
      <c r="Y25" s="9"/>
    </row>
    <row r="26" spans="1:25" ht="15">
      <c r="A26" s="10"/>
      <c r="B26" s="11"/>
      <c r="C26" s="11"/>
      <c r="D26" s="11"/>
      <c r="E26" s="19"/>
      <c r="X26" s="9"/>
      <c r="Y26" s="9"/>
    </row>
    <row r="27" spans="1:25" ht="15">
      <c r="A27" s="45" t="s">
        <v>21</v>
      </c>
      <c r="B27" s="35">
        <v>74774</v>
      </c>
      <c r="C27" s="35">
        <v>73550</v>
      </c>
      <c r="D27" s="35">
        <v>73550</v>
      </c>
      <c r="E27" s="37">
        <f>+D27-C27</f>
        <v>0</v>
      </c>
      <c r="X27" s="9"/>
      <c r="Y27" s="9"/>
    </row>
    <row r="28" spans="1:25" ht="15">
      <c r="A28" s="46" t="s">
        <v>22</v>
      </c>
      <c r="B28" s="40">
        <v>84129</v>
      </c>
      <c r="C28" s="40">
        <v>83206</v>
      </c>
      <c r="D28" s="40">
        <v>83206</v>
      </c>
      <c r="E28" s="39">
        <f t="shared" ref="E28:E70" si="1">+D28-C28</f>
        <v>0</v>
      </c>
      <c r="F28" s="13" t="s">
        <v>1</v>
      </c>
      <c r="G28" s="13"/>
      <c r="H28" s="13"/>
      <c r="X28" s="9"/>
      <c r="Y28" s="9"/>
    </row>
    <row r="29" spans="1:25" ht="15">
      <c r="A29" s="45" t="s">
        <v>23</v>
      </c>
      <c r="B29" s="39">
        <v>6239</v>
      </c>
      <c r="C29" s="39">
        <v>6167</v>
      </c>
      <c r="D29" s="39">
        <v>6167</v>
      </c>
      <c r="E29" s="39">
        <f t="shared" si="1"/>
        <v>0</v>
      </c>
      <c r="X29" s="9"/>
      <c r="Y29" s="9"/>
    </row>
    <row r="30" spans="1:25" ht="15">
      <c r="A30" s="45" t="s">
        <v>24</v>
      </c>
      <c r="B30" s="40">
        <v>20617</v>
      </c>
      <c r="C30" s="40">
        <v>20439</v>
      </c>
      <c r="D30" s="40">
        <v>20439</v>
      </c>
      <c r="E30" s="39">
        <f t="shared" si="1"/>
        <v>0</v>
      </c>
      <c r="F30" s="12"/>
      <c r="H30" s="20"/>
      <c r="X30" s="9"/>
      <c r="Y30" s="9"/>
    </row>
    <row r="31" spans="1:25" ht="15">
      <c r="A31" s="45" t="s">
        <v>25</v>
      </c>
      <c r="B31" s="39">
        <v>3098</v>
      </c>
      <c r="C31" s="39">
        <v>3037</v>
      </c>
      <c r="D31" s="40">
        <v>3037</v>
      </c>
      <c r="E31" s="39">
        <f t="shared" si="1"/>
        <v>0</v>
      </c>
      <c r="M31" s="12"/>
      <c r="N31" s="12"/>
      <c r="X31" s="9"/>
      <c r="Y31" s="9"/>
    </row>
    <row r="32" spans="1:25" ht="15">
      <c r="A32" s="45" t="s">
        <v>26</v>
      </c>
      <c r="B32" s="40">
        <v>22938</v>
      </c>
      <c r="C32" s="40">
        <v>21625</v>
      </c>
      <c r="D32" s="40">
        <v>21625</v>
      </c>
      <c r="E32" s="39">
        <f t="shared" si="1"/>
        <v>0</v>
      </c>
      <c r="X32" s="9"/>
      <c r="Y32" s="9"/>
    </row>
    <row r="33" spans="1:31" ht="15">
      <c r="A33" s="45" t="s">
        <v>27</v>
      </c>
      <c r="B33" s="40">
        <v>1000</v>
      </c>
      <c r="C33" s="40">
        <v>1000</v>
      </c>
      <c r="D33" s="40">
        <v>250</v>
      </c>
      <c r="E33" s="39">
        <f t="shared" si="1"/>
        <v>-750</v>
      </c>
      <c r="F33" s="14"/>
      <c r="G33" s="14"/>
      <c r="H33" s="14"/>
      <c r="I33" s="14"/>
      <c r="J33" s="14"/>
      <c r="K33" s="14"/>
      <c r="P33" s="12"/>
      <c r="Q33" s="12"/>
      <c r="X33" s="9"/>
      <c r="Y33" s="9"/>
    </row>
    <row r="34" spans="1:31" ht="15.75">
      <c r="A34" s="45" t="s">
        <v>28</v>
      </c>
      <c r="B34" s="39">
        <v>750</v>
      </c>
      <c r="C34" s="39">
        <v>1000</v>
      </c>
      <c r="D34" s="39">
        <v>248</v>
      </c>
      <c r="E34" s="39">
        <f t="shared" si="1"/>
        <v>-752</v>
      </c>
      <c r="O34" s="12"/>
      <c r="P34" s="13"/>
      <c r="Q34" s="13"/>
      <c r="R34" s="13"/>
      <c r="S34" s="13"/>
      <c r="T34" s="13"/>
      <c r="U34" s="13"/>
      <c r="V34" s="21"/>
      <c r="W34" s="21"/>
      <c r="X34" s="22"/>
      <c r="Y34" s="9"/>
      <c r="AE34" s="23"/>
    </row>
    <row r="35" spans="1:31" ht="15">
      <c r="A35" s="45" t="s">
        <v>29</v>
      </c>
      <c r="B35" s="39">
        <v>400</v>
      </c>
      <c r="C35" s="39">
        <v>700</v>
      </c>
      <c r="D35" s="40">
        <v>183</v>
      </c>
      <c r="E35" s="39">
        <f t="shared" si="1"/>
        <v>-517</v>
      </c>
      <c r="F35" s="12"/>
      <c r="G35" s="12"/>
      <c r="X35" s="9"/>
      <c r="Y35" s="9"/>
    </row>
    <row r="36" spans="1:31" ht="15">
      <c r="A36" s="45" t="s">
        <v>30</v>
      </c>
      <c r="B36" s="39">
        <v>100</v>
      </c>
      <c r="C36" s="39">
        <v>100</v>
      </c>
      <c r="D36" s="40">
        <v>79</v>
      </c>
      <c r="E36" s="39">
        <f t="shared" si="1"/>
        <v>-21</v>
      </c>
      <c r="G36" s="12"/>
      <c r="H36" s="12"/>
      <c r="I36" s="12"/>
      <c r="J36" s="12"/>
      <c r="K36" s="12"/>
      <c r="X36" s="9"/>
      <c r="Y36" s="9"/>
    </row>
    <row r="37" spans="1:31" ht="15">
      <c r="A37" s="45" t="s">
        <v>31</v>
      </c>
      <c r="B37" s="39">
        <v>1000</v>
      </c>
      <c r="C37" s="39">
        <v>1000</v>
      </c>
      <c r="D37" s="40">
        <v>1000</v>
      </c>
      <c r="E37" s="39">
        <f t="shared" si="1"/>
        <v>0</v>
      </c>
      <c r="F37" s="14"/>
      <c r="P37" s="12"/>
      <c r="Q37" s="12"/>
      <c r="R37" s="12"/>
      <c r="X37" s="9"/>
      <c r="Y37" s="9"/>
    </row>
    <row r="38" spans="1:31" ht="15">
      <c r="A38" s="45" t="s">
        <v>32</v>
      </c>
      <c r="B38" s="39">
        <v>1200</v>
      </c>
      <c r="C38" s="39">
        <v>1200</v>
      </c>
      <c r="D38" s="40">
        <v>1200</v>
      </c>
      <c r="E38" s="39">
        <f t="shared" si="1"/>
        <v>0</v>
      </c>
      <c r="X38" s="9"/>
      <c r="Y38" s="9"/>
    </row>
    <row r="39" spans="1:31" ht="15">
      <c r="A39" s="45" t="s">
        <v>33</v>
      </c>
      <c r="B39" s="39">
        <v>15000</v>
      </c>
      <c r="C39" s="39">
        <v>15000</v>
      </c>
      <c r="D39" s="43">
        <v>14814</v>
      </c>
      <c r="E39" s="39">
        <f t="shared" si="1"/>
        <v>-186</v>
      </c>
      <c r="X39" s="9"/>
      <c r="Y39" s="9"/>
    </row>
    <row r="40" spans="1:31" ht="15">
      <c r="A40" s="45" t="s">
        <v>34</v>
      </c>
      <c r="B40" s="40">
        <v>11000</v>
      </c>
      <c r="C40" s="40">
        <v>10000</v>
      </c>
      <c r="D40" s="40">
        <v>11633.03</v>
      </c>
      <c r="E40" s="39">
        <f t="shared" si="1"/>
        <v>1633.0300000000007</v>
      </c>
      <c r="F40" s="12"/>
      <c r="G40" s="12"/>
      <c r="H40" s="12"/>
      <c r="I40" s="12"/>
      <c r="J40" s="12"/>
      <c r="K40" s="12"/>
      <c r="X40" s="9"/>
      <c r="Y40" s="9"/>
    </row>
    <row r="41" spans="1:31" ht="15">
      <c r="A41" s="45" t="s">
        <v>35</v>
      </c>
      <c r="B41" s="39">
        <v>1700</v>
      </c>
      <c r="C41" s="39">
        <v>2000</v>
      </c>
      <c r="D41" s="39">
        <v>1222.95</v>
      </c>
      <c r="E41" s="39">
        <f t="shared" si="1"/>
        <v>-777.05</v>
      </c>
      <c r="X41" s="9"/>
      <c r="Y41" s="9"/>
    </row>
    <row r="42" spans="1:31" ht="15">
      <c r="A42" s="45" t="s">
        <v>36</v>
      </c>
      <c r="B42" s="39">
        <v>1400</v>
      </c>
      <c r="C42" s="39">
        <v>1400</v>
      </c>
      <c r="D42" s="40">
        <v>383</v>
      </c>
      <c r="E42" s="39">
        <f t="shared" si="1"/>
        <v>-1017</v>
      </c>
      <c r="F42" s="21"/>
      <c r="G42" s="12"/>
      <c r="H42" s="12"/>
      <c r="I42" s="12"/>
      <c r="J42" s="12"/>
      <c r="K42" s="12"/>
      <c r="L42" s="12"/>
      <c r="M42" s="12"/>
      <c r="N42" s="12"/>
      <c r="X42" s="9"/>
      <c r="Y42" s="9"/>
    </row>
    <row r="43" spans="1:31" ht="15">
      <c r="A43" s="45" t="s">
        <v>37</v>
      </c>
      <c r="B43" s="39">
        <v>8500</v>
      </c>
      <c r="C43" s="39">
        <v>10000</v>
      </c>
      <c r="D43" s="39">
        <v>6260.21</v>
      </c>
      <c r="E43" s="39">
        <f t="shared" si="1"/>
        <v>-3739.79</v>
      </c>
      <c r="F43" s="24"/>
      <c r="H43" s="24"/>
      <c r="I43" s="24"/>
      <c r="J43" s="24"/>
      <c r="K43" s="24"/>
      <c r="L43" s="24"/>
      <c r="M43" s="24"/>
      <c r="N43" s="24"/>
      <c r="X43" s="9"/>
      <c r="Y43" s="9"/>
    </row>
    <row r="44" spans="1:31" ht="15">
      <c r="A44" s="45" t="s">
        <v>38</v>
      </c>
      <c r="B44" s="39">
        <v>3000</v>
      </c>
      <c r="C44" s="39">
        <v>2500</v>
      </c>
      <c r="D44" s="39">
        <v>2954.71</v>
      </c>
      <c r="E44" s="39">
        <f t="shared" si="1"/>
        <v>454.71000000000004</v>
      </c>
      <c r="F44" s="24"/>
      <c r="H44" s="24"/>
      <c r="I44" s="24"/>
      <c r="J44" s="24"/>
      <c r="K44" s="24"/>
      <c r="L44" s="24"/>
      <c r="M44" s="24"/>
      <c r="N44" s="24"/>
      <c r="O44" s="21"/>
      <c r="Q44" s="21"/>
      <c r="R44" s="21"/>
      <c r="X44" s="9"/>
      <c r="Y44" s="9"/>
    </row>
    <row r="45" spans="1:31" ht="15">
      <c r="A45" s="45" t="s">
        <v>39</v>
      </c>
      <c r="B45" s="39">
        <v>4800</v>
      </c>
      <c r="C45" s="39">
        <v>6200</v>
      </c>
      <c r="D45" s="39">
        <v>3824.96</v>
      </c>
      <c r="E45" s="39">
        <f t="shared" si="1"/>
        <v>-2375.04</v>
      </c>
      <c r="F45" s="24"/>
      <c r="G45" s="24"/>
      <c r="H45" s="24"/>
      <c r="I45" s="24"/>
      <c r="J45" s="24"/>
      <c r="K45" s="24"/>
      <c r="L45" s="24"/>
      <c r="M45" s="24"/>
      <c r="N45" s="24"/>
      <c r="X45" s="9"/>
      <c r="Y45" s="9"/>
    </row>
    <row r="46" spans="1:31" ht="15">
      <c r="A46" s="45" t="s">
        <v>40</v>
      </c>
      <c r="B46" s="39">
        <v>3200</v>
      </c>
      <c r="C46" s="39">
        <v>2800</v>
      </c>
      <c r="D46" s="39">
        <v>3106.46</v>
      </c>
      <c r="E46" s="39">
        <f t="shared" si="1"/>
        <v>306.46000000000004</v>
      </c>
      <c r="G46" s="24"/>
      <c r="H46" s="24"/>
      <c r="I46" s="24"/>
      <c r="J46" s="24"/>
      <c r="K46" s="24"/>
      <c r="L46" s="24"/>
      <c r="M46" s="24"/>
      <c r="N46" s="24"/>
      <c r="X46" s="9"/>
      <c r="Y46" s="9"/>
    </row>
    <row r="47" spans="1:31" ht="15">
      <c r="A47" s="45" t="s">
        <v>41</v>
      </c>
      <c r="B47" s="39">
        <v>1800</v>
      </c>
      <c r="C47" s="39">
        <v>2300</v>
      </c>
      <c r="D47" s="40">
        <v>1124.67</v>
      </c>
      <c r="E47" s="39">
        <f t="shared" si="1"/>
        <v>-1175.33</v>
      </c>
      <c r="F47" s="14"/>
      <c r="G47" s="14"/>
      <c r="H47" s="14"/>
      <c r="I47" s="14"/>
      <c r="J47" s="14"/>
      <c r="K47" s="14"/>
      <c r="L47" s="24"/>
      <c r="M47" s="24"/>
      <c r="N47" s="24"/>
      <c r="X47" s="9"/>
      <c r="Y47" s="9"/>
    </row>
    <row r="48" spans="1:31" ht="15">
      <c r="A48" s="46" t="s">
        <v>42</v>
      </c>
      <c r="B48" s="39">
        <v>2000</v>
      </c>
      <c r="C48" s="39">
        <v>1800</v>
      </c>
      <c r="D48" s="40">
        <v>2497.6999999999998</v>
      </c>
      <c r="E48" s="39">
        <f t="shared" si="1"/>
        <v>697.69999999999982</v>
      </c>
      <c r="F48" s="24"/>
      <c r="G48" s="24"/>
      <c r="H48" s="24"/>
      <c r="I48" s="24"/>
      <c r="J48" s="24"/>
      <c r="K48" s="24"/>
      <c r="M48" s="24"/>
      <c r="N48" s="24"/>
      <c r="X48" s="9"/>
      <c r="Y48" s="9"/>
    </row>
    <row r="49" spans="1:25" ht="15">
      <c r="A49" s="46" t="s">
        <v>43</v>
      </c>
      <c r="B49" s="39">
        <v>4800</v>
      </c>
      <c r="C49" s="39">
        <v>4600</v>
      </c>
      <c r="D49" s="39">
        <v>4732</v>
      </c>
      <c r="E49" s="39">
        <f t="shared" si="1"/>
        <v>132</v>
      </c>
      <c r="J49" s="24"/>
      <c r="K49" s="24"/>
      <c r="M49" s="24"/>
      <c r="N49" s="24"/>
      <c r="X49" s="9"/>
      <c r="Y49" s="9"/>
    </row>
    <row r="50" spans="1:25" ht="15">
      <c r="A50" s="45" t="s">
        <v>44</v>
      </c>
      <c r="B50" s="40">
        <v>4000</v>
      </c>
      <c r="C50" s="40">
        <v>7500</v>
      </c>
      <c r="D50" s="40">
        <v>2038</v>
      </c>
      <c r="E50" s="39">
        <f t="shared" si="1"/>
        <v>-5462</v>
      </c>
      <c r="X50" s="9"/>
      <c r="Y50" s="9"/>
    </row>
    <row r="51" spans="1:25" ht="15">
      <c r="A51" s="45" t="s">
        <v>45</v>
      </c>
      <c r="B51" s="39">
        <v>1300</v>
      </c>
      <c r="C51" s="39">
        <v>1300</v>
      </c>
      <c r="D51" s="39">
        <v>940.77</v>
      </c>
      <c r="E51" s="39">
        <f t="shared" si="1"/>
        <v>-359.23</v>
      </c>
      <c r="H51" s="24"/>
      <c r="I51" s="24"/>
      <c r="J51" s="24"/>
      <c r="K51" s="24"/>
      <c r="L51" s="24"/>
      <c r="M51" s="24"/>
      <c r="N51" s="24"/>
      <c r="X51" s="9"/>
      <c r="Y51" s="9"/>
    </row>
    <row r="52" spans="1:25" ht="15">
      <c r="A52" s="45" t="s">
        <v>46</v>
      </c>
      <c r="B52" s="39">
        <v>2800</v>
      </c>
      <c r="C52" s="39">
        <v>3500</v>
      </c>
      <c r="D52" s="39">
        <v>1952.19</v>
      </c>
      <c r="E52" s="39">
        <f t="shared" si="1"/>
        <v>-1547.81</v>
      </c>
      <c r="F52" s="12"/>
      <c r="G52" s="24"/>
      <c r="H52" s="24"/>
      <c r="I52" s="24"/>
      <c r="J52" s="24"/>
      <c r="K52" s="24"/>
      <c r="L52" s="24"/>
      <c r="M52" s="24"/>
      <c r="N52" s="24"/>
      <c r="X52" s="9"/>
      <c r="Y52" s="9"/>
    </row>
    <row r="53" spans="1:25" ht="15">
      <c r="A53" s="45" t="s">
        <v>47</v>
      </c>
      <c r="B53" s="39">
        <v>750</v>
      </c>
      <c r="C53" s="39">
        <v>600</v>
      </c>
      <c r="D53" s="39">
        <v>975</v>
      </c>
      <c r="E53" s="39">
        <f t="shared" si="1"/>
        <v>375</v>
      </c>
      <c r="K53" s="24"/>
      <c r="L53" s="24"/>
      <c r="M53" s="24"/>
      <c r="N53" s="24"/>
      <c r="X53" s="9"/>
      <c r="Y53" s="9"/>
    </row>
    <row r="54" spans="1:25" ht="15">
      <c r="A54" s="46" t="s">
        <v>48</v>
      </c>
      <c r="B54" s="39">
        <v>1200</v>
      </c>
      <c r="C54" s="39">
        <v>1200</v>
      </c>
      <c r="D54" s="40">
        <v>1257.95</v>
      </c>
      <c r="E54" s="39">
        <f t="shared" si="1"/>
        <v>57.950000000000045</v>
      </c>
      <c r="F54" s="24"/>
      <c r="G54" s="24"/>
      <c r="H54" s="24"/>
      <c r="I54" s="24"/>
      <c r="J54" s="24"/>
      <c r="K54" s="24"/>
      <c r="L54" s="24"/>
      <c r="M54" s="24"/>
      <c r="N54" s="24"/>
      <c r="X54" s="9"/>
      <c r="Y54" s="9"/>
    </row>
    <row r="55" spans="1:25" ht="15">
      <c r="A55" s="45" t="s">
        <v>13</v>
      </c>
      <c r="B55" s="39">
        <v>800</v>
      </c>
      <c r="C55" s="39">
        <v>1200</v>
      </c>
      <c r="D55" s="40">
        <v>523.55999999999995</v>
      </c>
      <c r="E55" s="39">
        <f t="shared" si="1"/>
        <v>-676.44</v>
      </c>
      <c r="G55" s="24"/>
      <c r="H55" s="24"/>
      <c r="I55" s="24"/>
      <c r="J55" s="24"/>
      <c r="K55" s="24"/>
      <c r="L55" s="24"/>
      <c r="M55" s="24"/>
      <c r="N55" s="24"/>
      <c r="X55" s="9"/>
      <c r="Y55" s="9"/>
    </row>
    <row r="56" spans="1:25" ht="15">
      <c r="A56" s="45" t="s">
        <v>49</v>
      </c>
      <c r="B56" s="39">
        <v>300</v>
      </c>
      <c r="C56" s="39">
        <v>300</v>
      </c>
      <c r="D56" s="39">
        <v>0</v>
      </c>
      <c r="E56" s="39">
        <f t="shared" si="1"/>
        <v>-300</v>
      </c>
      <c r="F56" s="24"/>
      <c r="G56" s="24"/>
      <c r="H56" s="24"/>
      <c r="I56" s="24"/>
      <c r="J56" s="24"/>
      <c r="K56" s="24"/>
      <c r="L56" s="24"/>
      <c r="M56" s="24"/>
      <c r="N56" s="24"/>
      <c r="X56" s="9"/>
      <c r="Y56" s="9"/>
    </row>
    <row r="57" spans="1:25" ht="15">
      <c r="A57" s="45" t="s">
        <v>50</v>
      </c>
      <c r="B57" s="40">
        <v>1200</v>
      </c>
      <c r="C57" s="40">
        <v>1000</v>
      </c>
      <c r="D57" s="40">
        <v>1306.56</v>
      </c>
      <c r="E57" s="39">
        <f t="shared" si="1"/>
        <v>306.55999999999995</v>
      </c>
      <c r="L57" s="24"/>
      <c r="M57" s="24"/>
      <c r="N57" s="24"/>
      <c r="X57" s="9"/>
      <c r="Y57" s="9"/>
    </row>
    <row r="58" spans="1:25" ht="15">
      <c r="A58" s="45" t="s">
        <v>51</v>
      </c>
      <c r="B58" s="39">
        <v>400</v>
      </c>
      <c r="C58" s="39">
        <v>400</v>
      </c>
      <c r="D58" s="40">
        <v>300</v>
      </c>
      <c r="E58" s="39">
        <f t="shared" si="1"/>
        <v>-100</v>
      </c>
      <c r="F58" s="14"/>
      <c r="G58" s="14"/>
      <c r="H58" s="14"/>
      <c r="I58" s="14"/>
      <c r="J58" s="14"/>
      <c r="K58" s="24"/>
      <c r="L58" s="24"/>
      <c r="M58" s="24"/>
      <c r="N58" s="24"/>
      <c r="X58" s="9"/>
      <c r="Y58" s="9"/>
    </row>
    <row r="59" spans="1:25" ht="15">
      <c r="A59" s="45" t="s">
        <v>52</v>
      </c>
      <c r="B59" s="40">
        <v>18354</v>
      </c>
      <c r="C59" s="40">
        <v>18354</v>
      </c>
      <c r="D59" s="40">
        <v>18354</v>
      </c>
      <c r="E59" s="39">
        <f t="shared" si="1"/>
        <v>0</v>
      </c>
      <c r="F59" s="12"/>
      <c r="G59" s="24"/>
      <c r="H59" s="24"/>
      <c r="I59" s="24"/>
      <c r="J59" s="24"/>
      <c r="K59" s="24"/>
      <c r="L59" s="24"/>
      <c r="M59" s="24"/>
      <c r="N59" s="24"/>
      <c r="X59" s="9"/>
      <c r="Y59" s="9"/>
    </row>
    <row r="60" spans="1:25" ht="15">
      <c r="A60" s="45" t="s">
        <v>53</v>
      </c>
      <c r="B60" s="39">
        <v>6000</v>
      </c>
      <c r="C60" s="39">
        <v>5000</v>
      </c>
      <c r="D60" s="39">
        <v>5000</v>
      </c>
      <c r="E60" s="39">
        <f t="shared" si="1"/>
        <v>0</v>
      </c>
      <c r="F60" s="24"/>
      <c r="G60" s="24"/>
      <c r="H60" s="24"/>
      <c r="I60" s="24"/>
      <c r="J60" s="24"/>
      <c r="K60" s="24"/>
      <c r="L60" s="24"/>
      <c r="M60" s="24"/>
      <c r="N60" s="24"/>
      <c r="X60" s="9"/>
      <c r="Y60" s="9"/>
    </row>
    <row r="61" spans="1:25" ht="15">
      <c r="A61" s="45" t="s">
        <v>54</v>
      </c>
      <c r="B61" s="40">
        <v>9500</v>
      </c>
      <c r="C61" s="40">
        <v>7500</v>
      </c>
      <c r="D61" s="40">
        <v>9851</v>
      </c>
      <c r="E61" s="39">
        <f t="shared" si="1"/>
        <v>2351</v>
      </c>
      <c r="G61" s="24"/>
      <c r="H61" s="24"/>
      <c r="I61" s="24"/>
      <c r="J61" s="24"/>
      <c r="K61" s="24"/>
      <c r="L61" s="14"/>
      <c r="M61" s="14"/>
      <c r="N61" s="24"/>
      <c r="X61" s="9"/>
      <c r="Y61" s="9"/>
    </row>
    <row r="62" spans="1:25" ht="15">
      <c r="A62" s="45" t="s">
        <v>55</v>
      </c>
      <c r="B62" s="40">
        <v>300</v>
      </c>
      <c r="C62" s="40">
        <v>300</v>
      </c>
      <c r="D62" s="40">
        <v>30</v>
      </c>
      <c r="E62" s="39">
        <f t="shared" si="1"/>
        <v>-270</v>
      </c>
      <c r="F62" s="12"/>
      <c r="G62" s="12"/>
      <c r="H62" s="12"/>
      <c r="I62" s="12"/>
      <c r="J62" s="24"/>
      <c r="K62" s="24"/>
      <c r="L62" s="24"/>
      <c r="M62" s="24"/>
      <c r="N62" s="24"/>
      <c r="X62" s="9"/>
      <c r="Y62" s="9"/>
    </row>
    <row r="63" spans="1:25" ht="15">
      <c r="A63" s="45" t="s">
        <v>56</v>
      </c>
      <c r="B63" s="39">
        <v>1200</v>
      </c>
      <c r="C63" s="39">
        <v>2500</v>
      </c>
      <c r="D63" s="40">
        <v>233.79</v>
      </c>
      <c r="E63" s="39">
        <f t="shared" si="1"/>
        <v>-2266.21</v>
      </c>
      <c r="G63" s="24"/>
      <c r="H63" s="24"/>
      <c r="I63" s="12"/>
      <c r="J63" s="24"/>
      <c r="K63" s="24"/>
      <c r="L63" s="24"/>
      <c r="M63" s="24"/>
      <c r="N63" s="24"/>
      <c r="X63" s="9"/>
      <c r="Y63" s="9"/>
    </row>
    <row r="64" spans="1:25" ht="15">
      <c r="A64" s="45" t="s">
        <v>57</v>
      </c>
      <c r="B64" s="40">
        <v>1700</v>
      </c>
      <c r="C64" s="40">
        <v>2500</v>
      </c>
      <c r="D64" s="40">
        <v>1100</v>
      </c>
      <c r="E64" s="39">
        <f t="shared" si="1"/>
        <v>-1400</v>
      </c>
      <c r="F64" s="25"/>
      <c r="G64" s="25"/>
      <c r="H64" s="25"/>
      <c r="I64" s="25"/>
      <c r="J64" s="25"/>
      <c r="K64" s="25"/>
      <c r="L64" s="25"/>
      <c r="M64" s="25"/>
      <c r="N64" s="24"/>
      <c r="X64" s="9"/>
      <c r="Y64" s="9"/>
    </row>
    <row r="65" spans="1:25" ht="15">
      <c r="A65" s="45" t="s">
        <v>58</v>
      </c>
      <c r="B65" s="40">
        <v>1800</v>
      </c>
      <c r="C65" s="40">
        <v>2000</v>
      </c>
      <c r="D65" s="39">
        <v>1360</v>
      </c>
      <c r="E65" s="39">
        <f t="shared" si="1"/>
        <v>-640</v>
      </c>
      <c r="F65" s="12"/>
      <c r="G65" s="24"/>
      <c r="H65" s="24"/>
      <c r="I65" s="24"/>
      <c r="J65" s="24"/>
      <c r="K65" s="24"/>
      <c r="L65" s="24"/>
      <c r="M65" s="24"/>
      <c r="N65" s="25"/>
      <c r="X65" s="9"/>
      <c r="Y65" s="9"/>
    </row>
    <row r="66" spans="1:25" ht="15">
      <c r="A66" s="45" t="s">
        <v>59</v>
      </c>
      <c r="B66" s="39">
        <v>600</v>
      </c>
      <c r="C66" s="39">
        <v>600</v>
      </c>
      <c r="D66" s="39">
        <v>400</v>
      </c>
      <c r="E66" s="39">
        <f t="shared" si="1"/>
        <v>-200</v>
      </c>
      <c r="F66" s="12"/>
      <c r="G66" s="12"/>
      <c r="H66" s="12"/>
      <c r="I66" s="12"/>
      <c r="J66" s="12"/>
      <c r="K66" s="12"/>
      <c r="L66" s="24"/>
      <c r="M66" s="24"/>
      <c r="N66" s="24"/>
      <c r="X66" s="9"/>
      <c r="Y66" s="9"/>
    </row>
    <row r="67" spans="1:25" ht="15">
      <c r="A67" s="45" t="s">
        <v>18</v>
      </c>
      <c r="B67" s="39">
        <v>650</v>
      </c>
      <c r="C67" s="39">
        <v>1200</v>
      </c>
      <c r="D67" s="39">
        <v>402.5</v>
      </c>
      <c r="E67" s="39">
        <f t="shared" si="1"/>
        <v>-797.5</v>
      </c>
      <c r="J67" s="24"/>
      <c r="K67" s="24"/>
      <c r="L67" s="24"/>
      <c r="M67" s="24"/>
      <c r="N67" s="24"/>
      <c r="X67" s="9"/>
      <c r="Y67" s="9"/>
    </row>
    <row r="68" spans="1:25" ht="15">
      <c r="A68" s="45" t="s">
        <v>60</v>
      </c>
      <c r="B68" s="40">
        <v>4193</v>
      </c>
      <c r="C68" s="40">
        <v>4055</v>
      </c>
      <c r="D68" s="39">
        <v>4055</v>
      </c>
      <c r="E68" s="39">
        <f t="shared" si="1"/>
        <v>0</v>
      </c>
      <c r="F68" s="12"/>
      <c r="N68" s="24"/>
      <c r="X68" s="9"/>
      <c r="Y68" s="9"/>
    </row>
    <row r="69" spans="1:25" ht="15">
      <c r="A69" s="45" t="s">
        <v>61</v>
      </c>
      <c r="B69" s="39">
        <v>10000</v>
      </c>
      <c r="C69" s="39">
        <v>10000</v>
      </c>
      <c r="D69" s="40">
        <v>9521.32</v>
      </c>
      <c r="E69" s="39">
        <f t="shared" si="1"/>
        <v>-478.68000000000029</v>
      </c>
      <c r="X69" s="9"/>
      <c r="Y69" s="9"/>
    </row>
    <row r="70" spans="1:25" ht="15">
      <c r="A70" s="46" t="s">
        <v>62</v>
      </c>
      <c r="B70" s="41">
        <v>0</v>
      </c>
      <c r="C70" s="41">
        <v>0</v>
      </c>
      <c r="D70" s="41">
        <v>0</v>
      </c>
      <c r="E70" s="42">
        <f t="shared" si="1"/>
        <v>0</v>
      </c>
      <c r="F70" s="26"/>
      <c r="G70" s="13"/>
      <c r="H70" s="13"/>
      <c r="I70" s="16"/>
      <c r="J70" s="16"/>
      <c r="K70" s="13"/>
      <c r="X70" s="9"/>
      <c r="Y70" s="9"/>
    </row>
    <row r="71" spans="1:25" ht="15">
      <c r="A71" s="10"/>
      <c r="B71" s="11"/>
      <c r="C71" s="11"/>
      <c r="D71" s="11"/>
      <c r="E71" s="11"/>
      <c r="X71" s="9"/>
      <c r="Y71" s="9"/>
    </row>
    <row r="72" spans="1:25" ht="15.75">
      <c r="A72" s="18" t="s">
        <v>63</v>
      </c>
      <c r="B72" s="44">
        <f>SUM(B27:B70)</f>
        <v>340492</v>
      </c>
      <c r="C72" s="44">
        <f>SUM(C27:C70)</f>
        <v>342633</v>
      </c>
      <c r="D72" s="44">
        <f>SUM(D27:D70)</f>
        <v>323139.33</v>
      </c>
      <c r="E72" s="44">
        <f>SUM(E27:E70)</f>
        <v>-19493.669999999998</v>
      </c>
      <c r="X72" s="9"/>
      <c r="Y72" s="9"/>
    </row>
    <row r="73" spans="1:25" ht="15">
      <c r="A73" s="10"/>
      <c r="B73" s="11"/>
      <c r="C73" s="11"/>
      <c r="D73" s="11"/>
      <c r="E73" s="11"/>
      <c r="F73" s="27"/>
      <c r="H73" s="27"/>
      <c r="X73" s="9"/>
      <c r="Y73" s="9"/>
    </row>
    <row r="74" spans="1:25" ht="15.75">
      <c r="A74" s="18" t="s">
        <v>69</v>
      </c>
      <c r="B74" s="47">
        <f>B23-B72</f>
        <v>-70492</v>
      </c>
      <c r="C74" s="47">
        <f>C23-C72</f>
        <v>-57683</v>
      </c>
      <c r="D74" s="47">
        <f>D23-D72</f>
        <v>-21776.640000000014</v>
      </c>
      <c r="E74" s="47">
        <f>+D74-C74</f>
        <v>35906.359999999986</v>
      </c>
      <c r="X74" s="9"/>
      <c r="Y74" s="9"/>
    </row>
    <row r="75" spans="1:25" ht="15">
      <c r="A75" s="10"/>
      <c r="B75" s="11"/>
      <c r="C75" s="11"/>
      <c r="D75" s="11"/>
      <c r="E75" s="11"/>
      <c r="X75" s="9"/>
      <c r="Y75" s="9"/>
    </row>
    <row r="76" spans="1:25" ht="15">
      <c r="A76" s="45" t="s">
        <v>64</v>
      </c>
      <c r="B76" s="42">
        <v>0</v>
      </c>
      <c r="C76" s="42">
        <v>0</v>
      </c>
      <c r="D76" s="41">
        <v>22500</v>
      </c>
      <c r="E76" s="42">
        <v>0</v>
      </c>
      <c r="X76" s="9"/>
      <c r="Y76" s="9"/>
    </row>
    <row r="77" spans="1:25" ht="15">
      <c r="A77" s="10"/>
      <c r="B77" s="10"/>
      <c r="C77" s="10"/>
      <c r="D77" s="10"/>
      <c r="E77" s="11"/>
      <c r="X77" s="9"/>
      <c r="Y77" s="9"/>
    </row>
    <row r="78" spans="1:25" ht="15.75">
      <c r="A78" s="18" t="s">
        <v>70</v>
      </c>
      <c r="B78" s="36">
        <f>B76+B74</f>
        <v>-70492</v>
      </c>
      <c r="C78" s="36">
        <f>C76+C74</f>
        <v>-57683</v>
      </c>
      <c r="D78" s="36">
        <f>D76+D74</f>
        <v>723.35999999998603</v>
      </c>
      <c r="E78" s="36">
        <f>E76+E74</f>
        <v>35906.359999999986</v>
      </c>
      <c r="X78" s="9"/>
      <c r="Y78" s="9"/>
    </row>
    <row r="79" spans="1:25" ht="15">
      <c r="A79" s="28"/>
      <c r="C79" s="14"/>
      <c r="D79" s="19"/>
      <c r="E79" s="11"/>
      <c r="X79" s="9"/>
      <c r="Y79" s="9"/>
    </row>
    <row r="80" spans="1:25" ht="15">
      <c r="C80" s="14"/>
      <c r="D80" s="19"/>
      <c r="E80" s="11"/>
      <c r="X80" s="9"/>
      <c r="Y80" s="9"/>
    </row>
    <row r="81" spans="1:25" ht="15">
      <c r="A81" s="29"/>
      <c r="C81" s="14"/>
      <c r="D81" s="19"/>
      <c r="E81" s="11"/>
      <c r="F81" s="30"/>
      <c r="G81" s="30"/>
      <c r="X81" s="9"/>
      <c r="Y81" s="9"/>
    </row>
    <row r="82" spans="1:25" ht="15">
      <c r="C82" s="14"/>
      <c r="D82" s="19"/>
      <c r="E82" s="11"/>
      <c r="F82" s="30"/>
      <c r="G82" s="30"/>
      <c r="H82" s="30"/>
      <c r="X82" s="9"/>
      <c r="Y82" s="9"/>
    </row>
    <row r="83" spans="1:25" ht="15">
      <c r="C83" s="14"/>
      <c r="D83" s="19"/>
      <c r="E83" s="11"/>
      <c r="F83" s="30"/>
      <c r="G83" s="30"/>
      <c r="X83" s="9"/>
      <c r="Y83" s="9"/>
    </row>
    <row r="84" spans="1:25" ht="15">
      <c r="C84" s="14"/>
      <c r="D84" s="19"/>
      <c r="E84" s="11"/>
      <c r="F84" s="30"/>
      <c r="G84" s="30"/>
      <c r="X84" s="9"/>
      <c r="Y84" s="9"/>
    </row>
    <row r="85" spans="1:25" ht="15">
      <c r="C85" s="14"/>
      <c r="D85" s="19"/>
      <c r="E85" s="11"/>
      <c r="F85" s="31"/>
      <c r="G85" s="31"/>
      <c r="X85" s="9"/>
      <c r="Y85" s="9"/>
    </row>
    <row r="86" spans="1:25" ht="15">
      <c r="C86" s="14"/>
      <c r="D86" s="19"/>
      <c r="E86" s="11"/>
      <c r="F86" s="31"/>
      <c r="G86" s="31"/>
      <c r="H86" s="31"/>
      <c r="X86" s="9"/>
      <c r="Y86" s="9"/>
    </row>
    <row r="87" spans="1:25" ht="15">
      <c r="C87" s="14"/>
      <c r="D87" s="19"/>
      <c r="E87" s="11"/>
      <c r="F87" s="31"/>
      <c r="G87" s="31"/>
      <c r="X87" s="9"/>
      <c r="Y87" s="9"/>
    </row>
    <row r="88" spans="1:25" ht="15">
      <c r="C88" s="14"/>
      <c r="D88" s="32"/>
      <c r="E88" s="11"/>
      <c r="X88" s="9"/>
      <c r="Y88" s="9"/>
    </row>
    <row r="89" spans="1:25" ht="15">
      <c r="C89" s="14"/>
      <c r="D89" s="19"/>
      <c r="E89" s="11"/>
      <c r="X89" s="9"/>
      <c r="Y89" s="9"/>
    </row>
    <row r="90" spans="1:25" ht="15">
      <c r="C90" s="14"/>
      <c r="D90" s="19"/>
      <c r="E90" s="11"/>
      <c r="X90" s="9"/>
      <c r="Y90" s="9"/>
    </row>
    <row r="91" spans="1:25" ht="15">
      <c r="C91" s="14"/>
      <c r="D91" s="19"/>
      <c r="E91" s="11"/>
      <c r="X91" s="9"/>
      <c r="Y91" s="9"/>
    </row>
    <row r="92" spans="1:25" ht="15">
      <c r="C92" s="14"/>
      <c r="D92" s="19"/>
      <c r="E92" s="11"/>
      <c r="F92" s="12"/>
      <c r="G92" s="12"/>
      <c r="H92" s="12"/>
      <c r="I92" s="12"/>
      <c r="J92" s="12"/>
    </row>
    <row r="93" spans="1:25" ht="15">
      <c r="D93" s="32"/>
      <c r="E93" s="11"/>
    </row>
    <row r="94" spans="1:25" ht="15">
      <c r="E94" s="11"/>
      <c r="G94" s="33"/>
      <c r="H94" s="33"/>
      <c r="I94" s="33"/>
      <c r="J94" s="33"/>
      <c r="K94" s="33"/>
      <c r="L94" s="33"/>
      <c r="M94" s="33"/>
    </row>
    <row r="95" spans="1:25" ht="15">
      <c r="E95" s="11"/>
      <c r="N95" s="33"/>
    </row>
    <row r="96" spans="1:25" ht="15">
      <c r="E96" s="11"/>
    </row>
    <row r="97" spans="5:18" ht="15">
      <c r="E97" s="11"/>
      <c r="F97" s="33"/>
      <c r="G97" s="33"/>
      <c r="H97" s="33"/>
      <c r="I97" s="33"/>
      <c r="J97" s="33"/>
      <c r="K97" s="33"/>
      <c r="L97" s="33"/>
      <c r="M97" s="33"/>
    </row>
    <row r="98" spans="5:18" ht="15">
      <c r="E98" s="11"/>
      <c r="N98" s="33"/>
    </row>
    <row r="99" spans="5:18" ht="15">
      <c r="E99" s="11"/>
      <c r="F99" s="12"/>
      <c r="G99" s="12"/>
      <c r="H99" s="12"/>
      <c r="O99" s="33"/>
    </row>
    <row r="100" spans="5:18" ht="15">
      <c r="E100" s="11"/>
    </row>
    <row r="101" spans="5:18" ht="15">
      <c r="E101" s="11"/>
      <c r="G101" s="12"/>
      <c r="H101" s="12"/>
      <c r="I101" s="12"/>
      <c r="J101" s="12"/>
      <c r="K101" s="12"/>
      <c r="L101" s="12"/>
      <c r="M101" s="12"/>
    </row>
    <row r="102" spans="5:18" ht="15">
      <c r="E102" s="11"/>
      <c r="G102" s="33"/>
      <c r="H102" s="33"/>
      <c r="I102" s="33"/>
      <c r="J102" s="33"/>
      <c r="K102" s="33"/>
      <c r="L102" s="33"/>
      <c r="N102" s="12"/>
      <c r="O102" s="33"/>
    </row>
    <row r="103" spans="5:18" ht="15">
      <c r="E103" s="11"/>
      <c r="G103" s="33"/>
      <c r="H103" s="33"/>
      <c r="I103" s="33"/>
      <c r="J103" s="33"/>
      <c r="K103" s="33"/>
      <c r="L103" s="33"/>
      <c r="M103" s="33"/>
      <c r="P103" s="33"/>
    </row>
    <row r="104" spans="5:18" ht="15">
      <c r="E104" s="11"/>
      <c r="N104" s="33"/>
    </row>
    <row r="105" spans="5:18" ht="15">
      <c r="E105" s="11"/>
      <c r="Q105" s="33"/>
      <c r="R105" s="33"/>
    </row>
    <row r="106" spans="5:18" ht="15">
      <c r="E106" s="11"/>
    </row>
    <row r="108" spans="5:18">
      <c r="O108" s="12"/>
    </row>
    <row r="109" spans="5:18">
      <c r="P109" s="12"/>
    </row>
    <row r="110" spans="5:18">
      <c r="O110" s="33"/>
    </row>
    <row r="111" spans="5:18">
      <c r="Q111" s="12"/>
    </row>
  </sheetData>
  <mergeCells count="1">
    <mergeCell ref="A1:E1"/>
  </mergeCells>
  <phoneticPr fontId="1" type="noConversion"/>
  <pageMargins left="0" right="0" top="0.5" bottom="0.5" header="0.3" footer="0.3"/>
  <pageSetup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Budget</vt:lpstr>
      <vt:lpstr>'2021 Budget'!Print_Area</vt:lpstr>
      <vt:lpstr>'2021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donaldsonj@netzero.com</dc:creator>
  <cp:lastModifiedBy>Kirk Berlenbach</cp:lastModifiedBy>
  <cp:lastPrinted>2020-11-14T17:24:33Z</cp:lastPrinted>
  <dcterms:created xsi:type="dcterms:W3CDTF">2014-12-23T21:23:19Z</dcterms:created>
  <dcterms:modified xsi:type="dcterms:W3CDTF">2020-11-30T21:41:02Z</dcterms:modified>
</cp:coreProperties>
</file>